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guo.local\DFSFILES\KEMEROVO\PEO\ZHIL\plan\Жилищник 4593\Анализ\Теплоснабжение\Сквозные расчеты\Экономия по ОДПУ\2018\Перерасчет за отопление 2018 (инф. для размещения на сайт)\"/>
    </mc:Choice>
  </mc:AlternateContent>
  <bookViews>
    <workbookView xWindow="0" yWindow="0" windowWidth="28800" windowHeight="12300"/>
  </bookViews>
  <sheets>
    <sheet name="Ленина пр-кт., 136а" sheetId="1" r:id="rId1"/>
  </sheets>
  <calcPr calcId="162913"/>
</workbook>
</file>

<file path=xl/calcChain.xml><?xml version="1.0" encoding="utf-8"?>
<calcChain xmlns="http://schemas.openxmlformats.org/spreadsheetml/2006/main">
  <c r="E23" i="1" l="1"/>
  <c r="K23" i="1" l="1"/>
  <c r="F23" i="1"/>
  <c r="L15" i="1" l="1"/>
  <c r="C23" i="1"/>
  <c r="L12" i="1"/>
  <c r="L13" i="1"/>
  <c r="L14" i="1"/>
  <c r="L16" i="1"/>
  <c r="L17" i="1"/>
  <c r="L18" i="1"/>
  <c r="L19" i="1"/>
  <c r="L20" i="1"/>
  <c r="L21" i="1"/>
  <c r="L22" i="1"/>
  <c r="L11" i="1"/>
  <c r="J23" i="1"/>
  <c r="D23" i="1"/>
  <c r="L23" i="1" l="1"/>
</calcChain>
</file>

<file path=xl/sharedStrings.xml><?xml version="1.0" encoding="utf-8"?>
<sst xmlns="http://schemas.openxmlformats.org/spreadsheetml/2006/main" count="38" uniqueCount="34">
  <si>
    <t>Наименование управляющей организации: ООО "УК "Жилищник"</t>
  </si>
  <si>
    <t>Адрес  МКД:</t>
  </si>
  <si>
    <t>месяц</t>
  </si>
  <si>
    <t>Предъявленный РСО объем 
 по счет фактуре</t>
  </si>
  <si>
    <t>Отапливаемая площадь (только жилое)</t>
  </si>
  <si>
    <t>Размер платы граждан</t>
  </si>
  <si>
    <t>Начислено потребителям</t>
  </si>
  <si>
    <t>Сумма корректировки             ("-" к доначислению, "+" к возврату)</t>
  </si>
  <si>
    <t>по 
соц.норме</t>
  </si>
  <si>
    <t>сверхсоц.
нормы</t>
  </si>
  <si>
    <t>пустующая</t>
  </si>
  <si>
    <t>Гкал</t>
  </si>
  <si>
    <t>руб</t>
  </si>
  <si>
    <t>м2</t>
  </si>
  <si>
    <t>Гкал/м2</t>
  </si>
  <si>
    <t>руб/Гкал</t>
  </si>
  <si>
    <t>руб.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</si>
  <si>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</si>
  <si>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</si>
  <si>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</si>
  <si>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</si>
  <si>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</si>
  <si>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</si>
  <si>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</si>
  <si>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</si>
  <si>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</si>
  <si>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</si>
  <si>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</si>
  <si>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</si>
  <si>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ГОД</t>
  </si>
  <si>
    <t>ПЕРЕРАСЧЕТ  ЗА ОТОПЛЕНИЕ ЗА 2018год</t>
  </si>
  <si>
    <t>Норматив среднесложившийся за 2017 год</t>
  </si>
  <si>
    <t>Расход Гкал на 1 м2 , 
исходя из показаний ОДПУ в 2018 г ( на 2019 г)</t>
  </si>
  <si>
    <t>Ленина пр-кт., 136а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</si>
</sst>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(* #,##0.00_);_(* \(#,##0.00\);_(* &quot;-&quot;??_);_(@_)"/>
    <numFmt numFmtId="165" formatCode="0.0000"/>
    <numFmt numFmtId="166" formatCode="0.000"/>
    <numFmt numFmtId="167" formatCode="_-* #,##0.000_р_._-;\-* #,##0.000_р_._-;_-* &quot;-&quot;??_р_._-;_-@_-"/>
    <numFmt numFmtId="168" formatCode="#,##0.000_ ;\-#,##0.000\ "/>
    <numFmt numFmtId="169" formatCode="#,##0.000"/>
    <numFmt numFmtId="170" formatCode="_-* #,##0.00_р_._-;\-* #,##0.00_р_._-;_-* &quot;-&quot;??_р_._-;_-@_-"/>
  </numFmts>
  <fonts count="6" x14ac:knownFonts="1">
    <font>
      <sz val="11"/>
      <color indexed="8"/>
      <name val="Calibri"/>
      <family val="2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55"/>
        <bgColor indexed="23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34"/>
      </patternFill>
    </fill>
  </fills>
  <borders count="2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 style="thin">
        <color indexed="64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/>
      <diagonal/>
    </border>
    <border>
      <left style="thin">
        <color indexed="59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/>
      <right/>
      <top style="thin">
        <color indexed="59"/>
      </top>
      <bottom/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/>
      <bottom style="thin">
        <color indexed="59"/>
      </bottom>
      <diagonal/>
    </border>
    <border>
      <left style="thin">
        <color indexed="64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</borders>
  <cellStyleXfs count="2">
    <xf numFmtId="0" fontId="0" fillId="0" borderId="0"/>
    <xf numFmtId="164" fontId="3" fillId="0" borderId="0" applyFill="0" applyBorder="0" applyAlignment="0" applyProtection="0"/>
  </cellStyleXfs>
  <cellXfs count="51">
    <xf numFmtId="0" fontId="0" fillId="0" borderId="0" xfId="0"/>
    <xf numFmtId="0" fontId="1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0" fontId="2" fillId="0" borderId="0" xfId="0" applyFont="1" applyAlignment="1">
      <alignment vertical="top"/>
    </xf>
    <xf numFmtId="0" fontId="2" fillId="0" borderId="1" xfId="0" applyFont="1" applyBorder="1" applyAlignment="1">
      <alignment horizontal="left" vertical="center" wrapText="1"/>
    </xf>
    <xf numFmtId="0" fontId="0" fillId="0" borderId="2" xfId="0" applyBorder="1" applyAlignment="1"/>
    <xf numFmtId="0" fontId="0" fillId="0" borderId="0" xfId="0" applyBorder="1" applyAlignment="1"/>
    <xf numFmtId="0" fontId="1" fillId="0" borderId="0" xfId="0" applyFont="1" applyBorder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/>
    </xf>
    <xf numFmtId="166" fontId="1" fillId="0" borderId="0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2" borderId="19" xfId="0" applyFont="1" applyFill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0" fontId="2" fillId="0" borderId="19" xfId="0" applyFont="1" applyFill="1" applyBorder="1" applyAlignment="1">
      <alignment horizontal="center" vertical="top"/>
    </xf>
    <xf numFmtId="0" fontId="2" fillId="0" borderId="2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164" fontId="4" fillId="0" borderId="10" xfId="1" applyFont="1" applyBorder="1" applyAlignment="1">
      <alignment horizontal="left" vertical="center"/>
    </xf>
    <xf numFmtId="164" fontId="4" fillId="0" borderId="20" xfId="1" applyFont="1" applyFill="1" applyBorder="1" applyAlignment="1">
      <alignment horizontal="center" vertical="center"/>
    </xf>
    <xf numFmtId="167" fontId="5" fillId="0" borderId="20" xfId="1" applyNumberFormat="1" applyFont="1" applyBorder="1" applyAlignment="1">
      <alignment horizontal="center" vertical="center"/>
    </xf>
    <xf numFmtId="164" fontId="4" fillId="0" borderId="10" xfId="1" applyFont="1" applyBorder="1" applyAlignment="1">
      <alignment horizontal="center" vertical="center"/>
    </xf>
    <xf numFmtId="164" fontId="4" fillId="0" borderId="0" xfId="1" applyFont="1" applyAlignment="1">
      <alignment horizontal="center" vertical="top"/>
    </xf>
    <xf numFmtId="164" fontId="5" fillId="4" borderId="15" xfId="1" applyFont="1" applyFill="1" applyBorder="1" applyAlignment="1">
      <alignment horizontal="left" vertical="center"/>
    </xf>
    <xf numFmtId="167" fontId="5" fillId="5" borderId="12" xfId="1" applyNumberFormat="1" applyFont="1" applyFill="1" applyBorder="1" applyAlignment="1">
      <alignment horizontal="center" vertical="center"/>
    </xf>
    <xf numFmtId="164" fontId="5" fillId="5" borderId="13" xfId="1" applyFont="1" applyFill="1" applyBorder="1" applyAlignment="1">
      <alignment horizontal="center" vertical="center"/>
    </xf>
    <xf numFmtId="168" fontId="5" fillId="5" borderId="12" xfId="1" applyNumberFormat="1" applyFont="1" applyFill="1" applyBorder="1" applyAlignment="1">
      <alignment horizontal="center" vertical="center"/>
    </xf>
    <xf numFmtId="169" fontId="5" fillId="5" borderId="13" xfId="1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170" fontId="5" fillId="5" borderId="12" xfId="1" applyNumberFormat="1" applyFont="1" applyFill="1" applyBorder="1" applyAlignment="1">
      <alignment horizontal="center" vertical="center"/>
    </xf>
    <xf numFmtId="167" fontId="4" fillId="3" borderId="20" xfId="1" applyNumberFormat="1" applyFont="1" applyFill="1" applyBorder="1" applyAlignment="1">
      <alignment horizontal="center" vertical="center"/>
    </xf>
    <xf numFmtId="164" fontId="4" fillId="2" borderId="20" xfId="1" applyFont="1" applyFill="1" applyBorder="1" applyAlignment="1">
      <alignment horizontal="center" vertical="center"/>
    </xf>
    <xf numFmtId="164" fontId="4" fillId="3" borderId="20" xfId="1" applyFont="1" applyFill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pageSetUpPr fitToPage="1"/>
  </sheetPr>
  <dimension ref="B1:L23"/>
  <sheetViews>
    <sheetView tabSelected="1" zoomScale="80" zoomScaleNormal="80" workbookViewId="0">
      <pane xSplit="2" topLeftCell="C1" activePane="topRight" state="frozen"/>
      <selection activeCell="D206" sqref="D206"/>
      <selection pane="topRight" activeCell="B8" sqref="B8:B9"/>
    </sheetView>
  </sheetViews>
  <sheetFormatPr defaultRowHeight="11.25" customHeight="1" x14ac:dyDescent="0.25"/>
  <cols>
    <col min="1" max="1" width="3.28515625" style="1" customWidth="1"/>
    <col min="2" max="2" width="12.7109375" style="1" customWidth="1"/>
    <col min="3" max="3" width="14.28515625" style="1" customWidth="1"/>
    <col min="4" max="4" width="16.5703125" style="1" customWidth="1"/>
    <col min="5" max="5" width="13.5703125" style="1" customWidth="1"/>
    <col min="6" max="6" width="11.5703125" style="1" customWidth="1"/>
    <col min="7" max="7" width="11.140625" style="1" customWidth="1"/>
    <col min="8" max="8" width="11" style="1" customWidth="1"/>
    <col min="9" max="9" width="12.140625" style="1" customWidth="1"/>
    <col min="10" max="10" width="16.140625" style="1" customWidth="1"/>
    <col min="11" max="11" width="15.140625" style="1" customWidth="1"/>
    <col min="12" max="12" width="17.85546875" style="1" customWidth="1"/>
    <col min="13" max="13" width="9.140625" style="1"/>
    <col min="14" max="14" width="28.7109375" style="1" bestFit="1" customWidth="1"/>
    <col min="15" max="16384" width="9.140625" style="1"/>
  </cols>
  <sheetData>
    <row r="1" spans="2:12" ht="15.75" customHeight="1" x14ac:dyDescent="0.25">
      <c r="L1" s="2"/>
    </row>
    <row r="2" spans="2:12" ht="15" customHeight="1" x14ac:dyDescent="0.25">
      <c r="B2" s="33" t="s">
        <v>30</v>
      </c>
      <c r="C2" s="33"/>
      <c r="D2" s="33"/>
      <c r="E2" s="33"/>
      <c r="F2" s="33"/>
      <c r="G2" s="33"/>
      <c r="H2" s="33"/>
      <c r="I2" s="33"/>
      <c r="J2" s="33"/>
      <c r="K2" s="33"/>
      <c r="L2" s="33"/>
    </row>
    <row r="4" spans="2:12" ht="15" x14ac:dyDescent="0.25">
      <c r="B4" s="34" t="s">
        <v>0</v>
      </c>
      <c r="C4" s="34"/>
      <c r="D4" s="34"/>
      <c r="E4" s="34"/>
      <c r="F4" s="34"/>
      <c r="G4" s="34"/>
      <c r="H4" s="34"/>
      <c r="I4" s="34"/>
      <c r="J4" s="34"/>
      <c r="K4" s="34"/>
      <c r="L4" s="34"/>
    </row>
    <row r="5" spans="2:12" ht="15" x14ac:dyDescent="0.25">
      <c r="H5" s="4"/>
      <c r="I5" s="4"/>
    </row>
    <row r="6" spans="2:12" ht="15" x14ac:dyDescent="0.25">
      <c r="C6" s="3" t="s">
        <v>1</v>
      </c>
      <c r="D6" s="4" t="s">
        <v>33</v>
      </c>
    </row>
    <row r="7" spans="2:12" ht="15" x14ac:dyDescent="0.25">
      <c r="B7" s="5"/>
      <c r="C7" s="6"/>
      <c r="D7" s="7"/>
      <c r="E7" s="7"/>
      <c r="F7" s="8"/>
      <c r="G7" s="9"/>
      <c r="H7" s="8"/>
      <c r="I7" s="10"/>
    </row>
    <row r="8" spans="2:12" ht="36.75" customHeight="1" x14ac:dyDescent="0.25">
      <c r="B8" s="35" t="s">
        <v>2</v>
      </c>
      <c r="C8" s="37" t="s">
        <v>3</v>
      </c>
      <c r="D8" s="38"/>
      <c r="E8" s="41" t="s">
        <v>4</v>
      </c>
      <c r="F8" s="38" t="s">
        <v>31</v>
      </c>
      <c r="G8" s="38" t="s">
        <v>5</v>
      </c>
      <c r="H8" s="38"/>
      <c r="I8" s="43"/>
      <c r="J8" s="44" t="s">
        <v>6</v>
      </c>
      <c r="K8" s="46" t="s">
        <v>32</v>
      </c>
      <c r="L8" s="32" t="s">
        <v>7</v>
      </c>
    </row>
    <row r="9" spans="2:12" s="13" customFormat="1" ht="78" customHeight="1" x14ac:dyDescent="0.25">
      <c r="B9" s="36"/>
      <c r="C9" s="39"/>
      <c r="D9" s="40"/>
      <c r="E9" s="42"/>
      <c r="F9" s="40"/>
      <c r="G9" s="11" t="s">
        <v>8</v>
      </c>
      <c r="H9" s="11" t="s">
        <v>9</v>
      </c>
      <c r="I9" s="12" t="s">
        <v>10</v>
      </c>
      <c r="J9" s="45"/>
      <c r="K9" s="46"/>
      <c r="L9" s="32"/>
    </row>
    <row r="10" spans="2:12" s="21" customFormat="1" ht="15" customHeight="1" x14ac:dyDescent="0.25">
      <c r="B10" s="14"/>
      <c r="C10" s="15" t="s">
        <v>11</v>
      </c>
      <c r="D10" s="16" t="s">
        <v>12</v>
      </c>
      <c r="E10" s="17" t="s">
        <v>13</v>
      </c>
      <c r="F10" s="17" t="s">
        <v>14</v>
      </c>
      <c r="G10" s="17" t="s">
        <v>15</v>
      </c>
      <c r="H10" s="17" t="s">
        <v>15</v>
      </c>
      <c r="I10" s="17" t="s">
        <v>15</v>
      </c>
      <c r="J10" s="18" t="s">
        <v>16</v>
      </c>
      <c r="K10" s="19" t="s">
        <v>14</v>
      </c>
      <c r="L10" s="20" t="s">
        <v>16</v>
      </c>
    </row>
    <row r="11" spans="2:12" s="26" customFormat="1" ht="27.75" customHeight="1" x14ac:dyDescent="0.25">
      <c r="B11" s="22" t="s">
        <v>17</v>
      </c>
      <c r="C11" s="48">
        <v>173.39199999999997</v>
      </c>
      <c r="D11" s="49">
        <v>127284.17</v>
      </c>
      <c r="E11" s="50">
        <v>4421.2</v>
      </c>
      <c r="F11" s="48">
        <v>1.7000000000000001E-2</v>
      </c>
      <c r="G11" s="23">
        <v>703.38</v>
      </c>
      <c r="H11" s="23">
        <v>877.55</v>
      </c>
      <c r="I11" s="23">
        <v>1383.48</v>
      </c>
      <c r="J11" s="23">
        <v>58420.000000000007</v>
      </c>
      <c r="K11" s="24">
        <v>3.9218311770560024E-2</v>
      </c>
      <c r="L11" s="25">
        <f>J11-D11</f>
        <v>-68864.169999999984</v>
      </c>
    </row>
    <row r="12" spans="2:12" s="26" customFormat="1" ht="27.75" customHeight="1" x14ac:dyDescent="0.25">
      <c r="B12" s="22" t="s">
        <v>18</v>
      </c>
      <c r="C12" s="48">
        <v>185.13299999999998</v>
      </c>
      <c r="D12" s="49">
        <v>135902.89000000001</v>
      </c>
      <c r="E12" s="50">
        <v>4421.2</v>
      </c>
      <c r="F12" s="48">
        <v>1.7000000000000001E-2</v>
      </c>
      <c r="G12" s="23">
        <v>703.38</v>
      </c>
      <c r="H12" s="23">
        <v>877.55</v>
      </c>
      <c r="I12" s="23">
        <v>1383.48</v>
      </c>
      <c r="J12" s="23">
        <v>58419.990000000005</v>
      </c>
      <c r="K12" s="24">
        <v>4.1873925631050392E-2</v>
      </c>
      <c r="L12" s="25">
        <f t="shared" ref="L12:L22" si="0">J12-D12</f>
        <v>-77482.900000000009</v>
      </c>
    </row>
    <row r="13" spans="2:12" s="26" customFormat="1" ht="27.75" customHeight="1" x14ac:dyDescent="0.25">
      <c r="B13" s="22" t="s">
        <v>19</v>
      </c>
      <c r="C13" s="48">
        <v>142.75299999999999</v>
      </c>
      <c r="D13" s="49">
        <v>105760.21</v>
      </c>
      <c r="E13" s="50">
        <v>4421.2</v>
      </c>
      <c r="F13" s="48">
        <v>1.7000000000000001E-2</v>
      </c>
      <c r="G13" s="23">
        <v>703.38</v>
      </c>
      <c r="H13" s="23">
        <v>877.55</v>
      </c>
      <c r="I13" s="23">
        <v>1383.48</v>
      </c>
      <c r="J13" s="23">
        <v>55683.46</v>
      </c>
      <c r="K13" s="24">
        <v>3.2288292771193342E-2</v>
      </c>
      <c r="L13" s="25">
        <f t="shared" si="0"/>
        <v>-50076.750000000007</v>
      </c>
    </row>
    <row r="14" spans="2:12" s="26" customFormat="1" ht="27.75" customHeight="1" x14ac:dyDescent="0.25">
      <c r="B14" s="22" t="s">
        <v>20</v>
      </c>
      <c r="C14" s="48">
        <v>99.193000000000012</v>
      </c>
      <c r="D14" s="49">
        <v>73523.289999999994</v>
      </c>
      <c r="E14" s="50">
        <v>4421.2000274658203</v>
      </c>
      <c r="F14" s="48">
        <v>1.7000000923871994E-2</v>
      </c>
      <c r="G14" s="23">
        <v>703.38</v>
      </c>
      <c r="H14" s="23">
        <v>877.55</v>
      </c>
      <c r="I14" s="23">
        <v>1383.48</v>
      </c>
      <c r="J14" s="23">
        <v>55710.10107421875</v>
      </c>
      <c r="K14" s="24">
        <v>2.2435763906582681E-2</v>
      </c>
      <c r="L14" s="25">
        <f t="shared" si="0"/>
        <v>-17813.188925781244</v>
      </c>
    </row>
    <row r="15" spans="2:12" s="26" customFormat="1" ht="27.75" customHeight="1" x14ac:dyDescent="0.25">
      <c r="B15" s="22" t="s">
        <v>21</v>
      </c>
      <c r="C15" s="48">
        <v>81.322000000000003</v>
      </c>
      <c r="D15" s="49">
        <v>59678.03</v>
      </c>
      <c r="E15" s="50">
        <v>4421.1999282836914</v>
      </c>
      <c r="F15" s="48">
        <v>1.7000000923871994E-2</v>
      </c>
      <c r="G15" s="23">
        <v>703.38</v>
      </c>
      <c r="H15" s="23">
        <v>877.55</v>
      </c>
      <c r="I15" s="23">
        <v>1383.48</v>
      </c>
      <c r="J15" s="23">
        <v>55156.281127929688</v>
      </c>
      <c r="K15" s="24">
        <v>1.8393649081499281E-2</v>
      </c>
      <c r="L15" s="25">
        <f t="shared" si="0"/>
        <v>-4521.7488720703113</v>
      </c>
    </row>
    <row r="16" spans="2:12" s="26" customFormat="1" ht="27.75" customHeight="1" x14ac:dyDescent="0.25">
      <c r="B16" s="22" t="s">
        <v>22</v>
      </c>
      <c r="C16" s="48">
        <v>12.266999999999999</v>
      </c>
      <c r="D16" s="49">
        <v>9011.6</v>
      </c>
      <c r="E16" s="50">
        <v>4421.2</v>
      </c>
      <c r="F16" s="48">
        <v>1.7000000000000001E-2</v>
      </c>
      <c r="G16" s="23">
        <v>703.38</v>
      </c>
      <c r="H16" s="23">
        <v>877.55</v>
      </c>
      <c r="I16" s="23">
        <v>1383.48</v>
      </c>
      <c r="J16" s="23">
        <v>55213.740000000005</v>
      </c>
      <c r="K16" s="24">
        <v>2.7745860852257304E-3</v>
      </c>
      <c r="L16" s="25">
        <f t="shared" si="0"/>
        <v>46202.140000000007</v>
      </c>
    </row>
    <row r="17" spans="2:12" s="26" customFormat="1" ht="27.75" customHeight="1" x14ac:dyDescent="0.25">
      <c r="B17" s="22" t="s">
        <v>23</v>
      </c>
      <c r="C17" s="48">
        <v>0</v>
      </c>
      <c r="D17" s="49">
        <v>0</v>
      </c>
      <c r="E17" s="50">
        <v>4421.2</v>
      </c>
      <c r="F17" s="48">
        <v>1.7000000000000001E-2</v>
      </c>
      <c r="G17" s="23">
        <v>744.88</v>
      </c>
      <c r="H17" s="23">
        <v>929.33</v>
      </c>
      <c r="I17" s="23">
        <v>1444.36</v>
      </c>
      <c r="J17" s="23">
        <v>58915.920000000006</v>
      </c>
      <c r="K17" s="24">
        <v>0</v>
      </c>
      <c r="L17" s="25">
        <f t="shared" si="0"/>
        <v>58915.920000000006</v>
      </c>
    </row>
    <row r="18" spans="2:12" s="26" customFormat="1" ht="27.75" customHeight="1" x14ac:dyDescent="0.25">
      <c r="B18" s="22" t="s">
        <v>24</v>
      </c>
      <c r="C18" s="48">
        <v>0</v>
      </c>
      <c r="D18" s="49">
        <v>0</v>
      </c>
      <c r="E18" s="50">
        <v>4421.2</v>
      </c>
      <c r="F18" s="48">
        <v>1.7000000000000001E-2</v>
      </c>
      <c r="G18" s="23">
        <v>744.88</v>
      </c>
      <c r="H18" s="23">
        <v>929.33</v>
      </c>
      <c r="I18" s="23">
        <v>1444.36</v>
      </c>
      <c r="J18" s="23">
        <v>58915.920000000006</v>
      </c>
      <c r="K18" s="24">
        <v>0</v>
      </c>
      <c r="L18" s="25">
        <f t="shared" si="0"/>
        <v>58915.920000000006</v>
      </c>
    </row>
    <row r="19" spans="2:12" s="26" customFormat="1" ht="27.75" customHeight="1" x14ac:dyDescent="0.25">
      <c r="B19" s="22" t="s">
        <v>25</v>
      </c>
      <c r="C19" s="48">
        <v>22.953999999999997</v>
      </c>
      <c r="D19" s="49">
        <v>17842.490000000002</v>
      </c>
      <c r="E19" s="50">
        <v>4421.1999130249023</v>
      </c>
      <c r="F19" s="48">
        <v>1.7000000923871994E-2</v>
      </c>
      <c r="G19" s="23">
        <v>744.88</v>
      </c>
      <c r="H19" s="23">
        <v>929.33</v>
      </c>
      <c r="I19" s="23">
        <v>1444.36</v>
      </c>
      <c r="J19" s="23">
        <v>58423.1611328125</v>
      </c>
      <c r="K19" s="24">
        <v>5.1918032325064664E-3</v>
      </c>
      <c r="L19" s="25">
        <f t="shared" si="0"/>
        <v>40580.671132812495</v>
      </c>
    </row>
    <row r="20" spans="2:12" s="26" customFormat="1" ht="27.75" customHeight="1" x14ac:dyDescent="0.25">
      <c r="B20" s="22" t="s">
        <v>26</v>
      </c>
      <c r="C20" s="48">
        <v>83.72399999999999</v>
      </c>
      <c r="D20" s="49">
        <v>65084.33</v>
      </c>
      <c r="E20" s="50">
        <v>4422.700065612793</v>
      </c>
      <c r="F20" s="48">
        <v>1.7000000923871994E-2</v>
      </c>
      <c r="G20" s="23">
        <v>744.88</v>
      </c>
      <c r="H20" s="23">
        <v>929.33</v>
      </c>
      <c r="I20" s="23">
        <v>1444.36</v>
      </c>
      <c r="J20" s="23">
        <v>58446.861328125</v>
      </c>
      <c r="K20" s="24">
        <v>1.8930517276305396E-2</v>
      </c>
      <c r="L20" s="25">
        <f t="shared" si="0"/>
        <v>-6637.4686718750017</v>
      </c>
    </row>
    <row r="21" spans="2:12" s="26" customFormat="1" ht="27.75" customHeight="1" x14ac:dyDescent="0.25">
      <c r="B21" s="22" t="s">
        <v>27</v>
      </c>
      <c r="C21" s="48">
        <v>119.122</v>
      </c>
      <c r="D21" s="49">
        <v>92674.99</v>
      </c>
      <c r="E21" s="50">
        <v>4422.7000000000007</v>
      </c>
      <c r="F21" s="48">
        <v>1.7000000000000001E-2</v>
      </c>
      <c r="G21" s="23">
        <v>744.88</v>
      </c>
      <c r="H21" s="23">
        <v>929.33</v>
      </c>
      <c r="I21" s="23">
        <v>1444.36</v>
      </c>
      <c r="J21" s="23">
        <v>58493.260000000009</v>
      </c>
      <c r="K21" s="24">
        <v>2.6934225699233497E-2</v>
      </c>
      <c r="L21" s="25">
        <f t="shared" si="0"/>
        <v>-34181.729999999996</v>
      </c>
    </row>
    <row r="22" spans="2:12" s="26" customFormat="1" ht="27.75" customHeight="1" x14ac:dyDescent="0.25">
      <c r="B22" s="22" t="s">
        <v>28</v>
      </c>
      <c r="C22" s="48">
        <v>140.75</v>
      </c>
      <c r="D22" s="49">
        <v>109460.55</v>
      </c>
      <c r="E22" s="50">
        <v>4422.7000961303711</v>
      </c>
      <c r="F22" s="48">
        <v>1.7000000923871994E-2</v>
      </c>
      <c r="G22" s="23">
        <v>744.88</v>
      </c>
      <c r="H22" s="23">
        <v>929.33</v>
      </c>
      <c r="I22" s="23">
        <v>1444.36</v>
      </c>
      <c r="J22" s="23">
        <v>58465.02978515625</v>
      </c>
      <c r="K22" s="24">
        <v>3.1824450435413612E-2</v>
      </c>
      <c r="L22" s="25">
        <f t="shared" si="0"/>
        <v>-50995.520214843753</v>
      </c>
    </row>
    <row r="23" spans="2:12" s="26" customFormat="1" ht="15" x14ac:dyDescent="0.25">
      <c r="B23" s="27" t="s">
        <v>29</v>
      </c>
      <c r="C23" s="28">
        <f>SUM(C11:C22)</f>
        <v>1060.6100000000001</v>
      </c>
      <c r="D23" s="28">
        <f>SUM(D11:D22)</f>
        <v>796222.54999999993</v>
      </c>
      <c r="E23" s="47">
        <f>E22</f>
        <v>4422.7000961303711</v>
      </c>
      <c r="F23" s="30">
        <f>SUM(F11:F22)/12</f>
        <v>1.7000000384946663E-2</v>
      </c>
      <c r="G23" s="29"/>
      <c r="H23" s="29"/>
      <c r="I23" s="29"/>
      <c r="J23" s="29">
        <f>SUM(J11:J22)</f>
        <v>690263.72444824222</v>
      </c>
      <c r="K23" s="31">
        <f>SUM(K11:K22)/12</f>
        <v>1.9988793824130869E-2</v>
      </c>
      <c r="L23" s="29">
        <f t="shared" ref="L23" si="1">SUM(L11:L22)</f>
        <v>-105958.82555175776</v>
      </c>
    </row>
  </sheetData>
  <sheetProtection selectLockedCells="1" selectUnlockedCells="1"/>
  <mergeCells count="10">
    <mergeCell ref="L8:L9"/>
    <mergeCell ref="B2:L2"/>
    <mergeCell ref="B4:L4"/>
    <mergeCell ref="B8:B9"/>
    <mergeCell ref="C8:D9"/>
    <mergeCell ref="E8:E9"/>
    <mergeCell ref="F8:F9"/>
    <mergeCell ref="G8:I8"/>
    <mergeCell ref="J8:J9"/>
    <mergeCell ref="K8:K9"/>
  </mergeCells>
  <pageMargins left="0.11805555555555555" right="0.11805555555555555" top="0.15763888888888888" bottom="0.15763888888888888" header="0.51180555555555551" footer="0.51180555555555551"/>
  <pageSetup paperSize="9" scale="43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Ленина пр-кт., 136а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Плетнева Алена Андреевна</cp:lastModifiedBy>
  <dcterms:created xsi:type="dcterms:W3CDTF">2018-04-09T01:58:38Z</dcterms:created>
  <dcterms:modified xsi:type="dcterms:W3CDTF">2019-04-05T08:26:18Z</dcterms:modified>
</cp:coreProperties>
</file>